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FB1\1\Schul-IT\Alle Schulen\2026\EU2026\02 Final (für Vergabestelle)\"/>
    </mc:Choice>
  </mc:AlternateContent>
  <xr:revisionPtr revIDLastSave="0" documentId="13_ncr:1_{3D035710-A430-4091-93A2-A567AD8996A8}" xr6:coauthVersionLast="47" xr6:coauthVersionMax="47" xr10:uidLastSave="{00000000-0000-0000-0000-000000000000}"/>
  <bookViews>
    <workbookView xWindow="2295" yWindow="2295" windowWidth="38310" windowHeight="23535" xr2:uid="{47661EF4-FAF1-4BA9-AE36-20C1EC35492C}"/>
  </bookViews>
  <sheets>
    <sheet name="Los 1 - Apple Endgeräte" sheetId="1" r:id="rId1"/>
    <sheet name="Los 2 - Endgeräte und Zubehör" sheetId="2" r:id="rId2"/>
    <sheet name="Los 3 - Medientechni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3" l="1"/>
  <c r="G23" i="3"/>
  <c r="G21" i="3"/>
  <c r="G19" i="3"/>
  <c r="G17" i="3"/>
  <c r="G15" i="3"/>
  <c r="G13" i="3"/>
  <c r="G11" i="3"/>
  <c r="G9" i="3"/>
  <c r="E33" i="2"/>
  <c r="G31" i="2"/>
  <c r="G29" i="2"/>
  <c r="G25" i="3" l="1"/>
  <c r="E27" i="3" s="1"/>
  <c r="E29" i="3" s="1"/>
  <c r="E31" i="3" s="1"/>
  <c r="G27" i="2" l="1"/>
  <c r="G25" i="2"/>
  <c r="G23" i="2"/>
  <c r="G21" i="2"/>
  <c r="G19" i="2"/>
  <c r="G17" i="2"/>
  <c r="G15" i="2"/>
  <c r="G13" i="2"/>
  <c r="G11" i="2"/>
  <c r="G9" i="2"/>
  <c r="I20" i="1"/>
  <c r="E20" i="1"/>
  <c r="G17" i="1"/>
  <c r="J17" i="1" s="1"/>
  <c r="G15" i="1"/>
  <c r="J15" i="1" s="1"/>
  <c r="G13" i="1"/>
  <c r="I11" i="1"/>
  <c r="G11" i="1"/>
  <c r="J11" i="1" s="1"/>
  <c r="I9" i="1"/>
  <c r="G9" i="1"/>
  <c r="J9" i="1" l="1"/>
  <c r="G33" i="2"/>
  <c r="E35" i="2" s="1"/>
  <c r="E37" i="2" s="1"/>
  <c r="E39" i="2" s="1"/>
  <c r="G20" i="1"/>
  <c r="J13" i="1"/>
  <c r="J20" i="1" l="1"/>
  <c r="E22" i="1" s="1"/>
  <c r="E24" i="1" s="1"/>
  <c r="E26" i="1" s="1"/>
</calcChain>
</file>

<file path=xl/sharedStrings.xml><?xml version="1.0" encoding="utf-8"?>
<sst xmlns="http://schemas.openxmlformats.org/spreadsheetml/2006/main" count="189" uniqueCount="112">
  <si>
    <t xml:space="preserve">Name Bieter: </t>
  </si>
  <si>
    <t>Lfd. Nr.</t>
  </si>
  <si>
    <t>LOS 1 - Preisblatt</t>
  </si>
  <si>
    <t>Leistungsposition (gemäß der Leistungsbeschreibung)</t>
  </si>
  <si>
    <t>Model-Bezeichnung</t>
  </si>
  <si>
    <t>Bezugs-größe</t>
  </si>
  <si>
    <t>Menge</t>
  </si>
  <si>
    <t>Kaufpreis 
(Netto)</t>
  </si>
  <si>
    <t>Lizenzkosten - Jamf School Lifetime Lizenz 
(Netto)</t>
  </si>
  <si>
    <t>Gesamtpreis pro Artikel 
(Netto)</t>
  </si>
  <si>
    <t>EP</t>
  </si>
  <si>
    <t>GP</t>
  </si>
  <si>
    <t>Kaufpreis + Lizenz</t>
  </si>
  <si>
    <t>1.1</t>
  </si>
  <si>
    <r>
      <t xml:space="preserve">Apple iPad 128 GB (inkl.Lizenzkosten)
(gemäß Abschnitt </t>
    </r>
    <r>
      <rPr>
        <b/>
        <i/>
        <sz val="12"/>
        <color theme="1"/>
        <rFont val="Arial"/>
        <family val="2"/>
      </rPr>
      <t>2.1</t>
    </r>
    <r>
      <rPr>
        <i/>
        <sz val="12"/>
        <color theme="1"/>
        <rFont val="Arial"/>
        <family val="2"/>
      </rPr>
      <t xml:space="preserve"> der Leistungsbeschreibung)</t>
    </r>
  </si>
  <si>
    <t>je Stück</t>
  </si>
  <si>
    <t>1.2</t>
  </si>
  <si>
    <r>
      <t xml:space="preserve">Apple iPad 256 GB (inkl.Lizenzkosten)
(gemäß Abschnitt </t>
    </r>
    <r>
      <rPr>
        <b/>
        <i/>
        <sz val="12"/>
        <color theme="1"/>
        <rFont val="Arial"/>
        <family val="2"/>
      </rPr>
      <t>2.2</t>
    </r>
    <r>
      <rPr>
        <i/>
        <sz val="12"/>
        <color theme="1"/>
        <rFont val="Arial"/>
        <family val="2"/>
      </rPr>
      <t xml:space="preserve"> der Leistungsbeschreibung)</t>
    </r>
  </si>
  <si>
    <t>1.3</t>
  </si>
  <si>
    <t>1.4</t>
  </si>
  <si>
    <t>1.5</t>
  </si>
  <si>
    <t>Schutzhülle für iPad mit Stifthalter</t>
  </si>
  <si>
    <t>Summenbildung</t>
  </si>
  <si>
    <t>Gesamtsumme (Netto):</t>
  </si>
  <si>
    <t>Mehrwertsteuer 19%:</t>
  </si>
  <si>
    <t>Endbetrag (Brutto):</t>
  </si>
  <si>
    <t>HINWEISE</t>
  </si>
  <si>
    <t>1.</t>
  </si>
  <si>
    <t>EP = Einzelpreis und GP = Gesamtpreis</t>
  </si>
  <si>
    <t>2.</t>
  </si>
  <si>
    <r>
      <t xml:space="preserve">Alle Preisangaben erfolgen rein </t>
    </r>
    <r>
      <rPr>
        <b/>
        <sz val="10"/>
        <color theme="1"/>
        <rFont val="Arial"/>
        <family val="2"/>
      </rPr>
      <t>netto</t>
    </r>
    <r>
      <rPr>
        <sz val="10"/>
        <color theme="1"/>
        <rFont val="Arial"/>
        <family val="2"/>
      </rPr>
      <t>.</t>
    </r>
  </si>
  <si>
    <t>3.</t>
  </si>
  <si>
    <t>4.</t>
  </si>
  <si>
    <t>Eingaben in anderen Feldern oder Änderungen an hinterlegten Formeln sind unzulässig und werden als Abänderung der Vergabeunterlagen angesehen. Eine Abänderung der Vergabeunterlagen führt unweigerlich zum Ausschluss des Angebotes.</t>
  </si>
  <si>
    <t>5.</t>
  </si>
  <si>
    <t>Gibt der Bieter das Preisblatt mit Positionen ab, die im Feld EP (Einzelpreis)  0,00 € als Angabe enthalten, so liefert der Bieter diese Position kostenfrei. Nicht lieferbare Positionen sind durch schwärzen der Zelle zu kennzeichnen.</t>
  </si>
  <si>
    <t>6.</t>
  </si>
  <si>
    <t>Neben der bearbeitbaren elektronischen Form ist das Preisblatt in einer unveränderlichen, unterschriebenen Version (z.B. gescanntes PDF-Dokument) einzureichen.</t>
  </si>
  <si>
    <t>Alle orangefarben unterlegten Zellen sind vom Bieter auszufüllen!</t>
  </si>
  <si>
    <t>LOS 2 - Preisblatt</t>
  </si>
  <si>
    <t>Kaufpreis 
(netto)</t>
  </si>
  <si>
    <t>2.1</t>
  </si>
  <si>
    <r>
      <t xml:space="preserve">Notebook 15´6"
(gemäß Abschnitt </t>
    </r>
    <r>
      <rPr>
        <b/>
        <i/>
        <sz val="12"/>
        <color theme="1"/>
        <rFont val="Arial"/>
        <family val="2"/>
      </rPr>
      <t>3.1</t>
    </r>
    <r>
      <rPr>
        <i/>
        <sz val="12"/>
        <color theme="1"/>
        <rFont val="Arial"/>
        <family val="2"/>
      </rPr>
      <t xml:space="preserve"> der Leistungsbeschreibung)</t>
    </r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</si>
  <si>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</si>
  <si>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</si>
  <si>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</si>
  <si>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</si>
  <si>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</si>
  <si>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</si>
  <si>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</si>
  <si>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</si>
  <si>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</si>
  <si>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Monitor 24"</t>
  </si>
  <si>
    <t>Monitor 32"</t>
  </si>
  <si>
    <t>Verschlüsselter USB-Stick</t>
  </si>
  <si>
    <t>LOS 3 - Preisblatt</t>
  </si>
  <si>
    <t>Dokumentenkamera</t>
  </si>
  <si>
    <t>3.1</t>
  </si>
  <si>
    <t>3.2</t>
  </si>
  <si>
    <t>3.3</t>
  </si>
  <si>
    <t>3.4</t>
  </si>
  <si>
    <t>3.5</t>
  </si>
  <si>
    <t>3.6</t>
  </si>
  <si>
    <t>3.7</t>
  </si>
  <si>
    <t>3.8</t>
  </si>
  <si>
    <r>
      <t>Apple Power Adapter 20W
(gemäß Abschnitt</t>
    </r>
    <r>
      <rPr>
        <b/>
        <i/>
        <sz val="12"/>
        <color theme="1"/>
        <rFont val="Arial"/>
        <family val="2"/>
      </rPr>
      <t xml:space="preserve"> 2.3</t>
    </r>
    <r>
      <rPr>
        <i/>
        <sz val="12"/>
        <color theme="1"/>
        <rFont val="Arial"/>
        <family val="2"/>
      </rPr>
      <t xml:space="preserve"> der Leistungsbeschreibung)</t>
    </r>
  </si>
  <si>
    <r>
      <t xml:space="preserve">Apple Pencil USB-C (für iPad ab 10. Gen)
(gemäß Abschnitt </t>
    </r>
    <r>
      <rPr>
        <b/>
        <i/>
        <sz val="12"/>
        <color theme="1"/>
        <rFont val="Arial"/>
        <family val="2"/>
      </rPr>
      <t>2.4</t>
    </r>
    <r>
      <rPr>
        <i/>
        <sz val="12"/>
        <color theme="1"/>
        <rFont val="Arial"/>
        <family val="2"/>
      </rPr>
      <t xml:space="preserve"> der Leistungsbeschreibung)</t>
    </r>
  </si>
  <si>
    <r>
      <t xml:space="preserve">Schutzhülle für iPad mit Stifthalter
(gemäß Abschnitt </t>
    </r>
    <r>
      <rPr>
        <b/>
        <i/>
        <sz val="12"/>
        <color theme="1"/>
        <rFont val="Arial"/>
        <family val="2"/>
      </rPr>
      <t>2.5</t>
    </r>
    <r>
      <rPr>
        <i/>
        <sz val="12"/>
        <color theme="1"/>
        <rFont val="Arial"/>
        <family val="2"/>
      </rPr>
      <t xml:space="preserve"> der Leistungsbeschreibung)</t>
    </r>
  </si>
  <si>
    <r>
      <t xml:space="preserve">Notebook 17"
(gemäß Abschnitt </t>
    </r>
    <r>
      <rPr>
        <b/>
        <i/>
        <sz val="12"/>
        <color theme="1"/>
        <rFont val="Arial"/>
        <family val="2"/>
      </rPr>
      <t>3.2</t>
    </r>
    <r>
      <rPr>
        <i/>
        <sz val="12"/>
        <color theme="1"/>
        <rFont val="Arial"/>
        <family val="2"/>
      </rPr>
      <t xml:space="preserve"> der Leistungsbeschreibung)</t>
    </r>
  </si>
  <si>
    <r>
      <t xml:space="preserve">Notebookschrank 16 Geräte
(gemäß Abschnitt </t>
    </r>
    <r>
      <rPr>
        <b/>
        <i/>
        <sz val="12"/>
        <color theme="1"/>
        <rFont val="Arial"/>
        <family val="2"/>
      </rPr>
      <t>3.4</t>
    </r>
    <r>
      <rPr>
        <i/>
        <sz val="12"/>
        <color theme="1"/>
        <rFont val="Arial"/>
        <family val="2"/>
      </rPr>
      <t xml:space="preserve"> der Leistungsbeschreibung)</t>
    </r>
  </si>
  <si>
    <r>
      <t xml:space="preserve">Monitor 24"
(gemäß Abschnitt </t>
    </r>
    <r>
      <rPr>
        <b/>
        <i/>
        <sz val="12"/>
        <color theme="1"/>
        <rFont val="Arial"/>
        <family val="2"/>
      </rPr>
      <t>3.6</t>
    </r>
    <r>
      <rPr>
        <i/>
        <sz val="12"/>
        <color theme="1"/>
        <rFont val="Arial"/>
        <family val="2"/>
      </rPr>
      <t xml:space="preserve"> der Leistungsbeschreibung)</t>
    </r>
  </si>
  <si>
    <r>
      <t xml:space="preserve">Monitor 32"
(gemäß Abschnitt </t>
    </r>
    <r>
      <rPr>
        <b/>
        <i/>
        <sz val="12"/>
        <color theme="1"/>
        <rFont val="Arial"/>
        <family val="2"/>
      </rPr>
      <t>3.7</t>
    </r>
    <r>
      <rPr>
        <i/>
        <sz val="12"/>
        <color theme="1"/>
        <rFont val="Arial"/>
        <family val="2"/>
      </rPr>
      <t xml:space="preserve"> der Leistungsbeschreibung)</t>
    </r>
  </si>
  <si>
    <r>
      <t xml:space="preserve">Verschlüsselter USB-Stick
(gemäß Abschnitt </t>
    </r>
    <r>
      <rPr>
        <b/>
        <i/>
        <sz val="12"/>
        <color theme="1"/>
        <rFont val="Arial"/>
        <family val="2"/>
      </rPr>
      <t>3.12</t>
    </r>
    <r>
      <rPr>
        <i/>
        <sz val="12"/>
        <color theme="1"/>
        <rFont val="Arial"/>
        <family val="2"/>
      </rPr>
      <t xml:space="preserve"> der Leistungsbeschreibung)</t>
    </r>
  </si>
  <si>
    <r>
      <t xml:space="preserve">Rollwagen für Display 85 Zoll 
(gemäß Abschnitt </t>
    </r>
    <r>
      <rPr>
        <b/>
        <i/>
        <sz val="12"/>
        <color theme="1"/>
        <rFont val="Arial"/>
        <family val="2"/>
      </rPr>
      <t>4.7</t>
    </r>
    <r>
      <rPr>
        <i/>
        <sz val="12"/>
        <color theme="1"/>
        <rFont val="Arial"/>
        <family val="2"/>
      </rPr>
      <t xml:space="preserve"> der Leistungsbeschreibung)</t>
    </r>
  </si>
  <si>
    <t>2.11</t>
  </si>
  <si>
    <t>2.12</t>
  </si>
  <si>
    <r>
      <t xml:space="preserve">Dokumentenkamera
(gemäß Abschnitt </t>
    </r>
    <r>
      <rPr>
        <b/>
        <i/>
        <sz val="12"/>
        <color theme="1"/>
        <rFont val="Arial"/>
        <family val="2"/>
      </rPr>
      <t>4.4</t>
    </r>
    <r>
      <rPr>
        <i/>
        <sz val="12"/>
        <color theme="1"/>
        <rFont val="Arial"/>
        <family val="2"/>
      </rPr>
      <t xml:space="preserve"> der Leistungsbeschreibung)</t>
    </r>
  </si>
  <si>
    <t>Apple iPad (A16) Wi-Fi 128 GB inkl. Lizenzkosten Jamf</t>
  </si>
  <si>
    <t>Apple iPad (A16) Wi-Fi 256 GB inkl. Lizenzkosten Jamf</t>
  </si>
  <si>
    <t>Apple 20W USB-C Power Adapter</t>
  </si>
  <si>
    <t>Apple Pencil (USB-C)</t>
  </si>
  <si>
    <t xml:space="preserve"> 1. Los 1 - Datentechnische Endgeräte Apple</t>
  </si>
  <si>
    <t xml:space="preserve"> 2. Los 2 - Datentechnische Endgeräte und Zubehör</t>
  </si>
  <si>
    <t>Notebook Typ 15,6"</t>
  </si>
  <si>
    <t>Notebook Typ 17"</t>
  </si>
  <si>
    <t>Maus für Notebook (kabelgebunden)</t>
  </si>
  <si>
    <t>Notebookschrank (16 Geräte)</t>
  </si>
  <si>
    <t>Notebookwagen (32 Geräte)</t>
  </si>
  <si>
    <t>Tablet-Koffer für Apple iPad (16 Geräte)</t>
  </si>
  <si>
    <t>Tablet-Koffer für Apple iPad (32 Geräte)</t>
  </si>
  <si>
    <t>Kopfhörer (kabellos, on-ear)</t>
  </si>
  <si>
    <r>
      <t xml:space="preserve">Maus für Notebook (kabelgebunden)
(gemäß Abschnitt </t>
    </r>
    <r>
      <rPr>
        <b/>
        <i/>
        <sz val="12"/>
        <color theme="1"/>
        <rFont val="Arial"/>
        <family val="2"/>
      </rPr>
      <t>3.3</t>
    </r>
    <r>
      <rPr>
        <i/>
        <sz val="12"/>
        <color theme="1"/>
        <rFont val="Arial"/>
        <family val="2"/>
      </rPr>
      <t xml:space="preserve"> der Leistungsbeschreibung)</t>
    </r>
  </si>
  <si>
    <r>
      <t xml:space="preserve">Notebookwagen 32 Geräte
(gemäß Abschnitt </t>
    </r>
    <r>
      <rPr>
        <b/>
        <i/>
        <sz val="12"/>
        <color theme="1"/>
        <rFont val="Arial"/>
        <family val="2"/>
      </rPr>
      <t>3.5</t>
    </r>
    <r>
      <rPr>
        <i/>
        <sz val="12"/>
        <color theme="1"/>
        <rFont val="Arial"/>
        <family val="2"/>
      </rPr>
      <t xml:space="preserve"> der Leistungsbeschreibung)</t>
    </r>
  </si>
  <si>
    <r>
      <t xml:space="preserve">iPad-Koffer 16 Geräte
(gemäß Abschnitt </t>
    </r>
    <r>
      <rPr>
        <b/>
        <i/>
        <sz val="12"/>
        <color theme="1"/>
        <rFont val="Arial"/>
        <family val="2"/>
      </rPr>
      <t>3.8</t>
    </r>
    <r>
      <rPr>
        <i/>
        <sz val="12"/>
        <color theme="1"/>
        <rFont val="Arial"/>
        <family val="2"/>
      </rPr>
      <t xml:space="preserve"> der Leistungsbeschreibung)</t>
    </r>
  </si>
  <si>
    <r>
      <t xml:space="preserve">iPad-Schrank 20 Geräte
(gemäß Abschnitt </t>
    </r>
    <r>
      <rPr>
        <b/>
        <i/>
        <sz val="12"/>
        <color theme="1"/>
        <rFont val="Arial"/>
        <family val="2"/>
      </rPr>
      <t>3.9</t>
    </r>
    <r>
      <rPr>
        <i/>
        <sz val="12"/>
        <color theme="1"/>
        <rFont val="Arial"/>
        <family val="2"/>
      </rPr>
      <t xml:space="preserve"> der Leistungsbeschreibung)</t>
    </r>
  </si>
  <si>
    <r>
      <t xml:space="preserve">iPad-Koffer 32 Geräte
(gemäß Abschnitt </t>
    </r>
    <r>
      <rPr>
        <b/>
        <i/>
        <sz val="12"/>
        <color theme="1"/>
        <rFont val="Arial"/>
        <family val="2"/>
      </rPr>
      <t>3.10</t>
    </r>
    <r>
      <rPr>
        <i/>
        <sz val="12"/>
        <color theme="1"/>
        <rFont val="Arial"/>
        <family val="2"/>
      </rPr>
      <t xml:space="preserve"> der Leistungsbeschreibung)</t>
    </r>
  </si>
  <si>
    <r>
      <t xml:space="preserve">Bluetooth Kopfhörer (on-ear) Apple Kompatibel
(gemäß Abschnitt </t>
    </r>
    <r>
      <rPr>
        <b/>
        <i/>
        <sz val="12"/>
        <color theme="1"/>
        <rFont val="Arial"/>
        <family val="2"/>
      </rPr>
      <t xml:space="preserve">3.11 </t>
    </r>
    <r>
      <rPr>
        <i/>
        <sz val="12"/>
        <color theme="1"/>
        <rFont val="Arial"/>
        <family val="2"/>
      </rPr>
      <t>der Leistungsbeschreibung)</t>
    </r>
  </si>
  <si>
    <t>Tablet-Schrank für Apple iPad (20 Geräte)</t>
  </si>
  <si>
    <t>Projektor</t>
  </si>
  <si>
    <r>
      <t xml:space="preserve">Projektor
(gemäß Abschnitt </t>
    </r>
    <r>
      <rPr>
        <b/>
        <i/>
        <sz val="12"/>
        <color theme="1"/>
        <rFont val="Arial"/>
        <family val="2"/>
      </rPr>
      <t>4.1</t>
    </r>
    <r>
      <rPr>
        <i/>
        <sz val="12"/>
        <color theme="1"/>
        <rFont val="Arial"/>
        <family val="2"/>
      </rPr>
      <t xml:space="preserve"> der Leistungsbeschreibung)</t>
    </r>
  </si>
  <si>
    <t>Ultrakurzdistanz-Projektor</t>
  </si>
  <si>
    <r>
      <t xml:space="preserve">Ultrakurzdistanz-Projektor
(gemäß Abschnitt </t>
    </r>
    <r>
      <rPr>
        <b/>
        <i/>
        <sz val="12"/>
        <color theme="1"/>
        <rFont val="Arial"/>
        <family val="2"/>
      </rPr>
      <t>4.2</t>
    </r>
    <r>
      <rPr>
        <i/>
        <sz val="12"/>
        <color theme="1"/>
        <rFont val="Arial"/>
        <family val="2"/>
      </rPr>
      <t xml:space="preserve"> der Leistungsbeschreibung)</t>
    </r>
  </si>
  <si>
    <t>Laserprojektor</t>
  </si>
  <si>
    <r>
      <t xml:space="preserve">Laserprojektor
(gemäß Abschnitt </t>
    </r>
    <r>
      <rPr>
        <b/>
        <i/>
        <sz val="12"/>
        <color theme="1"/>
        <rFont val="Arial"/>
        <family val="2"/>
      </rPr>
      <t>4.3</t>
    </r>
    <r>
      <rPr>
        <i/>
        <sz val="12"/>
        <color theme="1"/>
        <rFont val="Arial"/>
        <family val="2"/>
      </rPr>
      <t xml:space="preserve"> der Leistungsbeschreibung)</t>
    </r>
  </si>
  <si>
    <t>Display mit Streaming-Client und Sound 75 Zoll inkl. Wandhalterung</t>
  </si>
  <si>
    <t>Display mit Streaming-Client und Sound 85 Zoll inkl. Wandhalterung</t>
  </si>
  <si>
    <t>Rollwagen für Display 85 Zoll</t>
  </si>
  <si>
    <t>86“ Interaktives Smartboard mit Lift und Whiteboard-Set</t>
  </si>
  <si>
    <r>
      <t xml:space="preserve">86“ Interaktives Smartboard mit Lift und Whiteboard-Set
(gemäß Abschnitt </t>
    </r>
    <r>
      <rPr>
        <b/>
        <i/>
        <sz val="12"/>
        <color theme="1"/>
        <rFont val="Arial"/>
        <family val="2"/>
      </rPr>
      <t>4.8</t>
    </r>
    <r>
      <rPr>
        <i/>
        <sz val="12"/>
        <color theme="1"/>
        <rFont val="Arial"/>
        <family val="2"/>
      </rPr>
      <t xml:space="preserve"> der Leistungsbeschreibung)</t>
    </r>
  </si>
  <si>
    <r>
      <t xml:space="preserve">Display mit Streaming-Client und Sound 85 Zoll inkl. Wandhalterung
(gemäß Abschnitt </t>
    </r>
    <r>
      <rPr>
        <b/>
        <i/>
        <sz val="12"/>
        <color theme="1"/>
        <rFont val="Arial"/>
        <family val="2"/>
      </rPr>
      <t xml:space="preserve">4.6 </t>
    </r>
    <r>
      <rPr>
        <i/>
        <sz val="12"/>
        <color theme="1"/>
        <rFont val="Arial"/>
        <family val="2"/>
      </rPr>
      <t>der Leistungsbeschreibung)</t>
    </r>
  </si>
  <si>
    <r>
      <t>Display mit Streaming-Client und Sound 75 Zoll inkl. Wandhalterung
(gemäß Abschnitt</t>
    </r>
    <r>
      <rPr>
        <b/>
        <i/>
        <sz val="12"/>
        <color theme="1"/>
        <rFont val="Arial"/>
        <family val="2"/>
      </rPr>
      <t xml:space="preserve"> 4.5</t>
    </r>
    <r>
      <rPr>
        <i/>
        <sz val="12"/>
        <color theme="1"/>
        <rFont val="Arial"/>
        <family val="2"/>
      </rPr>
      <t xml:space="preserve"> der Leistungsbeschreibung)</t>
    </r>
  </si>
  <si>
    <t xml:space="preserve"> 3. Los 3 - Medientechnik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</si>
</sst>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b/>
      <sz val="16"/>
      <color theme="1"/>
      <name val="Arial"/>
      <family val="2"/>
    </font>
    <font>
      <b/>
      <u/>
      <sz val="20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22"/>
      <color theme="1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18"/>
      <color theme="0"/>
      <name val="Arial"/>
      <family val="2"/>
    </font>
    <font>
      <b/>
      <i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80">
    <xf numFmtId="0" fontId="0" fillId="0" borderId="0" xfId="0"/>
    <xf numFmtId="0" fontId="9" fillId="0" borderId="0" xfId="0" applyFont="1"/>
    <xf numFmtId="0" fontId="7" fillId="2" borderId="0" xfId="0" applyFont="1" applyFill="1" applyAlignment="1">
      <alignment horizontal="center" vertical="center" wrapText="1"/>
    </xf>
    <xf numFmtId="49" fontId="5" fillId="0" borderId="4" xfId="0" applyNumberFormat="1" applyFont="1" applyBorder="1"/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64" fontId="8" fillId="0" borderId="6" xfId="0" applyNumberFormat="1" applyFont="1" applyBorder="1" applyAlignment="1">
      <alignment vertical="center"/>
    </xf>
    <xf numFmtId="164" fontId="5" fillId="4" borderId="0" xfId="0" applyNumberFormat="1" applyFont="1" applyFill="1" applyAlignment="1">
      <alignment vertical="center"/>
    </xf>
    <xf numFmtId="164" fontId="8" fillId="4" borderId="8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64" fontId="5" fillId="4" borderId="1" xfId="0" applyNumberFormat="1" applyFont="1" applyFill="1" applyBorder="1" applyAlignment="1">
      <alignment vertical="center"/>
    </xf>
    <xf numFmtId="164" fontId="8" fillId="4" borderId="11" xfId="0" applyNumberFormat="1" applyFont="1" applyFill="1" applyBorder="1" applyAlignment="1">
      <alignment vertical="center"/>
    </xf>
    <xf numFmtId="164" fontId="8" fillId="0" borderId="9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right" vertical="center"/>
    </xf>
    <xf numFmtId="0" fontId="0" fillId="6" borderId="0" xfId="0" applyFill="1"/>
    <xf numFmtId="0" fontId="0" fillId="3" borderId="0" xfId="0" applyFill="1"/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vertical="center" wrapText="1"/>
    </xf>
    <xf numFmtId="0" fontId="0" fillId="0" borderId="8" xfId="2" applyFont="1" applyBorder="1" applyAlignment="1">
      <alignment vertical="center" wrapText="1"/>
    </xf>
    <xf numFmtId="0" fontId="1" fillId="0" borderId="10" xfId="2" applyFont="1" applyBorder="1" applyAlignment="1">
      <alignment horizontal="center" vertical="center"/>
    </xf>
    <xf numFmtId="0" fontId="1" fillId="0" borderId="11" xfId="2" applyFont="1" applyBorder="1" applyAlignment="1">
      <alignment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164" fontId="5" fillId="5" borderId="7" xfId="0" applyNumberFormat="1" applyFont="1" applyFill="1" applyBorder="1" applyAlignment="1">
      <alignment vertical="center"/>
    </xf>
    <xf numFmtId="164" fontId="5" fillId="5" borderId="10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49" fontId="5" fillId="0" borderId="4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6" borderId="0" xfId="0" applyFill="1" applyAlignment="1">
      <alignment vertical="center"/>
    </xf>
    <xf numFmtId="0" fontId="1" fillId="5" borderId="8" xfId="2" applyFont="1" applyFill="1" applyBorder="1" applyAlignment="1">
      <alignment vertical="center" wrapText="1"/>
    </xf>
    <xf numFmtId="0" fontId="4" fillId="8" borderId="0" xfId="0" applyFont="1" applyFill="1"/>
    <xf numFmtId="0" fontId="4" fillId="8" borderId="0" xfId="0" applyFont="1" applyFill="1" applyAlignment="1">
      <alignment vertical="center"/>
    </xf>
    <xf numFmtId="0" fontId="2" fillId="8" borderId="4" xfId="0" applyFont="1" applyFill="1" applyBorder="1" applyAlignment="1">
      <alignment horizontal="center" vertical="center"/>
    </xf>
    <xf numFmtId="49" fontId="20" fillId="8" borderId="4" xfId="1" applyNumberFormat="1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164" fontId="8" fillId="9" borderId="8" xfId="0" applyNumberFormat="1" applyFont="1" applyFill="1" applyBorder="1" applyAlignment="1">
      <alignment vertical="center"/>
    </xf>
    <xf numFmtId="164" fontId="8" fillId="9" borderId="11" xfId="0" applyNumberFormat="1" applyFont="1" applyFill="1" applyBorder="1" applyAlignment="1">
      <alignment vertical="center"/>
    </xf>
    <xf numFmtId="0" fontId="8" fillId="9" borderId="6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49" fontId="20" fillId="8" borderId="4" xfId="1" applyNumberFormat="1" applyFont="1" applyFill="1" applyBorder="1" applyAlignment="1"/>
    <xf numFmtId="49" fontId="20" fillId="8" borderId="7" xfId="1" applyNumberFormat="1" applyFont="1" applyFill="1" applyBorder="1" applyAlignment="1"/>
    <xf numFmtId="49" fontId="20" fillId="8" borderId="12" xfId="1" applyNumberFormat="1" applyFont="1" applyFill="1" applyBorder="1" applyAlignment="1"/>
    <xf numFmtId="0" fontId="6" fillId="6" borderId="0" xfId="0" applyFont="1" applyFill="1" applyAlignment="1">
      <alignment horizontal="right" vertical="center"/>
    </xf>
    <xf numFmtId="164" fontId="6" fillId="6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right" vertical="center"/>
    </xf>
    <xf numFmtId="164" fontId="14" fillId="9" borderId="0" xfId="0" applyNumberFormat="1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7" fillId="8" borderId="0" xfId="0" applyFont="1" applyFill="1" applyAlignment="1">
      <alignment horizontal="right" vertical="center"/>
    </xf>
    <xf numFmtId="164" fontId="18" fillId="8" borderId="0" xfId="0" applyNumberFormat="1" applyFont="1" applyFill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16" fontId="20" fillId="8" borderId="2" xfId="1" applyNumberFormat="1" applyFont="1" applyFill="1" applyBorder="1" applyAlignment="1">
      <alignment horizontal="left" vertical="center"/>
    </xf>
    <xf numFmtId="16" fontId="20" fillId="8" borderId="5" xfId="1" applyNumberFormat="1" applyFont="1" applyFill="1" applyBorder="1" applyAlignment="1">
      <alignment horizontal="left" vertical="center"/>
    </xf>
    <xf numFmtId="16" fontId="20" fillId="8" borderId="3" xfId="1" applyNumberFormat="1" applyFont="1" applyFill="1" applyBorder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indent="1"/>
    </xf>
    <xf numFmtId="164" fontId="1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9" fillId="7" borderId="12" xfId="0" applyFont="1" applyFill="1" applyBorder="1" applyAlignment="1">
      <alignment horizontal="center"/>
    </xf>
    <xf numFmtId="0" fontId="19" fillId="7" borderId="13" xfId="0" applyFont="1" applyFill="1" applyBorder="1" applyAlignment="1">
      <alignment horizontal="center"/>
    </xf>
    <xf numFmtId="164" fontId="18" fillId="8" borderId="0" xfId="0" applyNumberFormat="1" applyFont="1" applyFill="1" applyAlignment="1">
      <alignment horizontal="center"/>
    </xf>
    <xf numFmtId="0" fontId="18" fillId="8" borderId="0" xfId="0" applyFont="1" applyFill="1" applyAlignment="1">
      <alignment horizontal="center"/>
    </xf>
    <xf numFmtId="0" fontId="6" fillId="6" borderId="0" xfId="0" applyFont="1" applyFill="1" applyAlignment="1">
      <alignment horizontal="right"/>
    </xf>
    <xf numFmtId="164" fontId="6" fillId="6" borderId="0" xfId="0" applyNumberFormat="1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</cellXfs>
  <cellStyles count="3">
    <cellStyle name="Komma" xfId="1" builtinId="3"/>
    <cellStyle name="Standard" xfId="0" builtinId="0"/>
    <cellStyle name="Standard 2" xfId="2" xr:uid="{D3BA5F40-BE71-453A-935A-CD6A1CC0F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A1FA5-004F-4860-9745-D9DB8FD5C4FB}">
  <dimension ref="A2:J34"/>
  <sheetViews>
    <sheetView tabSelected="1" workbookViewId="0">
      <selection activeCell="H29" sqref="H29"/>
    </sheetView>
  </sheetViews>
  <sheetFormatPr baseColWidth="10" defaultRowHeight="12.75"/>
  <cols>
    <col min="1" max="1" width="11.42578125" style="30"/>
    <col min="2" max="2" width="66" style="30" customWidth="1"/>
    <col min="3" max="3" width="69.85546875" style="30" customWidth="1"/>
    <col min="4" max="4" width="12.7109375" style="30" customWidth="1"/>
    <col min="5" max="5" width="13.140625" style="30" customWidth="1"/>
    <col min="6" max="6" width="23.140625" style="30" customWidth="1"/>
    <col min="7" max="7" width="27.140625" style="30" customWidth="1"/>
    <col min="8" max="8" width="24.85546875" style="30" customWidth="1"/>
    <col min="9" max="9" width="26.7109375" style="30" customWidth="1"/>
    <col min="10" max="10" width="34.28515625" style="30" customWidth="1"/>
    <col min="11" max="16384" width="11.42578125" style="30"/>
  </cols>
  <sheetData>
    <row r="2" spans="1:10" s="29" customFormat="1" ht="27.75">
      <c r="A2" s="29" t="s">
        <v>2</v>
      </c>
      <c r="C2" s="64" t="s">
        <v>0</v>
      </c>
      <c r="D2" s="64"/>
      <c r="E2" s="64"/>
      <c r="F2" s="64"/>
      <c r="G2" s="64"/>
      <c r="H2" s="64"/>
      <c r="I2" s="64"/>
      <c r="J2" s="64"/>
    </row>
    <row r="5" spans="1:10" ht="36.75" thickBot="1">
      <c r="A5" s="2" t="s">
        <v>1</v>
      </c>
      <c r="B5" s="2" t="s">
        <v>3</v>
      </c>
      <c r="C5" s="2" t="s">
        <v>4</v>
      </c>
      <c r="D5" s="2" t="s">
        <v>5</v>
      </c>
      <c r="E5" s="2" t="s">
        <v>6</v>
      </c>
      <c r="F5" s="65" t="s">
        <v>7</v>
      </c>
      <c r="G5" s="66"/>
      <c r="H5" s="67" t="s">
        <v>8</v>
      </c>
      <c r="I5" s="67"/>
      <c r="J5" s="2" t="s">
        <v>9</v>
      </c>
    </row>
    <row r="6" spans="1:10" ht="13.5" thickBot="1">
      <c r="A6" s="36"/>
      <c r="B6" s="36"/>
      <c r="C6" s="36"/>
      <c r="D6" s="36"/>
      <c r="E6" s="36"/>
      <c r="F6" s="39" t="s">
        <v>10</v>
      </c>
      <c r="G6" s="40" t="s">
        <v>11</v>
      </c>
      <c r="H6" s="39" t="s">
        <v>10</v>
      </c>
      <c r="I6" s="40" t="s">
        <v>11</v>
      </c>
      <c r="J6" s="37" t="s">
        <v>12</v>
      </c>
    </row>
    <row r="7" spans="1:10" ht="18.75" thickBot="1">
      <c r="A7" s="68" t="s">
        <v>81</v>
      </c>
      <c r="B7" s="68"/>
      <c r="C7" s="68"/>
      <c r="D7" s="68"/>
      <c r="E7" s="68"/>
      <c r="F7" s="68"/>
      <c r="G7" s="68"/>
      <c r="H7" s="68"/>
      <c r="I7" s="68"/>
      <c r="J7" s="68"/>
    </row>
    <row r="8" spans="1:10" ht="15.75" thickBot="1">
      <c r="A8" s="38" t="s">
        <v>13</v>
      </c>
      <c r="B8" s="61" t="s">
        <v>77</v>
      </c>
      <c r="C8" s="62"/>
      <c r="D8" s="62"/>
      <c r="E8" s="62"/>
      <c r="F8" s="62"/>
      <c r="G8" s="62"/>
      <c r="H8" s="62"/>
      <c r="I8" s="62"/>
      <c r="J8" s="63"/>
    </row>
    <row r="9" spans="1:10" ht="30.75" thickBot="1">
      <c r="A9" s="31"/>
      <c r="B9" s="4" t="s">
        <v>14</v>
      </c>
      <c r="C9" s="25"/>
      <c r="D9" s="5" t="s">
        <v>15</v>
      </c>
      <c r="E9" s="43">
        <v>170</v>
      </c>
      <c r="F9" s="27">
        <v>0</v>
      </c>
      <c r="G9" s="41">
        <f>E9*F9</f>
        <v>0</v>
      </c>
      <c r="H9" s="27">
        <v>0</v>
      </c>
      <c r="I9" s="41">
        <f>E9*H9</f>
        <v>0</v>
      </c>
      <c r="J9" s="6">
        <f>G9+I9</f>
        <v>0</v>
      </c>
    </row>
    <row r="10" spans="1:10" ht="15.75" thickBot="1">
      <c r="A10" s="38" t="s">
        <v>16</v>
      </c>
      <c r="B10" s="61" t="s">
        <v>78</v>
      </c>
      <c r="C10" s="62"/>
      <c r="D10" s="62"/>
      <c r="E10" s="62"/>
      <c r="F10" s="62"/>
      <c r="G10" s="62"/>
      <c r="H10" s="62"/>
      <c r="I10" s="62"/>
      <c r="J10" s="63"/>
    </row>
    <row r="11" spans="1:10" ht="30.75" thickBot="1">
      <c r="A11" s="31"/>
      <c r="B11" s="4" t="s">
        <v>17</v>
      </c>
      <c r="C11" s="26"/>
      <c r="D11" s="5" t="s">
        <v>15</v>
      </c>
      <c r="E11" s="43">
        <v>78</v>
      </c>
      <c r="F11" s="27">
        <v>0</v>
      </c>
      <c r="G11" s="41">
        <f>E11*F11</f>
        <v>0</v>
      </c>
      <c r="H11" s="27">
        <v>0</v>
      </c>
      <c r="I11" s="41">
        <f>E11*H11</f>
        <v>0</v>
      </c>
      <c r="J11" s="6">
        <f>G11+I11</f>
        <v>0</v>
      </c>
    </row>
    <row r="12" spans="1:10" ht="15.75" thickBot="1">
      <c r="A12" s="38" t="s">
        <v>18</v>
      </c>
      <c r="B12" s="61" t="s">
        <v>79</v>
      </c>
      <c r="C12" s="62"/>
      <c r="D12" s="62"/>
      <c r="E12" s="62"/>
      <c r="F12" s="62"/>
      <c r="G12" s="62"/>
      <c r="H12" s="62"/>
      <c r="I12" s="62"/>
      <c r="J12" s="63"/>
    </row>
    <row r="13" spans="1:10" ht="30.75" thickBot="1">
      <c r="A13" s="31"/>
      <c r="B13" s="4" t="s">
        <v>65</v>
      </c>
      <c r="C13" s="26"/>
      <c r="D13" s="5" t="s">
        <v>15</v>
      </c>
      <c r="E13" s="43">
        <v>90</v>
      </c>
      <c r="F13" s="27">
        <v>0</v>
      </c>
      <c r="G13" s="41">
        <f>E13*F13</f>
        <v>0</v>
      </c>
      <c r="H13" s="7"/>
      <c r="I13" s="8"/>
      <c r="J13" s="6">
        <f>G13+I13</f>
        <v>0</v>
      </c>
    </row>
    <row r="14" spans="1:10" ht="15.75" thickBot="1">
      <c r="A14" s="38" t="s">
        <v>19</v>
      </c>
      <c r="B14" s="61" t="s">
        <v>80</v>
      </c>
      <c r="C14" s="62"/>
      <c r="D14" s="62"/>
      <c r="E14" s="62"/>
      <c r="F14" s="62"/>
      <c r="G14" s="62"/>
      <c r="H14" s="62"/>
      <c r="I14" s="62"/>
      <c r="J14" s="63"/>
    </row>
    <row r="15" spans="1:10" ht="30.75" thickBot="1">
      <c r="A15" s="31"/>
      <c r="B15" s="4" t="s">
        <v>66</v>
      </c>
      <c r="C15" s="26"/>
      <c r="D15" s="5" t="s">
        <v>15</v>
      </c>
      <c r="E15" s="43">
        <v>80</v>
      </c>
      <c r="F15" s="27">
        <v>0</v>
      </c>
      <c r="G15" s="41">
        <f>E15*F15</f>
        <v>0</v>
      </c>
      <c r="H15" s="7"/>
      <c r="I15" s="8"/>
      <c r="J15" s="6">
        <f>G15</f>
        <v>0</v>
      </c>
    </row>
    <row r="16" spans="1:10" ht="15.75" thickBot="1">
      <c r="A16" s="38" t="s">
        <v>20</v>
      </c>
      <c r="B16" s="61" t="s">
        <v>21</v>
      </c>
      <c r="C16" s="62"/>
      <c r="D16" s="62"/>
      <c r="E16" s="62"/>
      <c r="F16" s="62"/>
      <c r="G16" s="62"/>
      <c r="H16" s="62"/>
      <c r="I16" s="62"/>
      <c r="J16" s="63"/>
    </row>
    <row r="17" spans="1:10" ht="30.75" thickBot="1">
      <c r="A17" s="31"/>
      <c r="B17" s="9" t="s">
        <v>67</v>
      </c>
      <c r="C17" s="26"/>
      <c r="D17" s="10" t="s">
        <v>15</v>
      </c>
      <c r="E17" s="44">
        <v>248</v>
      </c>
      <c r="F17" s="28">
        <v>0</v>
      </c>
      <c r="G17" s="42">
        <f>E17*F17</f>
        <v>0</v>
      </c>
      <c r="H17" s="11"/>
      <c r="I17" s="12"/>
      <c r="J17" s="13">
        <f>G17</f>
        <v>0</v>
      </c>
    </row>
    <row r="18" spans="1:10" ht="18">
      <c r="C18" s="14"/>
    </row>
    <row r="19" spans="1:10" ht="13.5" thickBot="1"/>
    <row r="20" spans="1:10" ht="21" thickBot="1">
      <c r="B20" s="57" t="s">
        <v>22</v>
      </c>
      <c r="C20" s="57"/>
      <c r="E20" s="15">
        <f>SUM(E9,E11,E13,E15,E17)</f>
        <v>666</v>
      </c>
      <c r="G20" s="16">
        <f>SUM(G9,G11,G13,G15,G17)</f>
        <v>0</v>
      </c>
      <c r="I20" s="16">
        <f>SUM(I9,I11)</f>
        <v>0</v>
      </c>
      <c r="J20" s="17">
        <f>SUM(J9,J11,J13,J15,J17)</f>
        <v>0</v>
      </c>
    </row>
    <row r="22" spans="1:10" ht="18">
      <c r="A22" s="36"/>
      <c r="B22" s="58" t="s">
        <v>23</v>
      </c>
      <c r="C22" s="58"/>
      <c r="E22" s="59">
        <f>J20</f>
        <v>0</v>
      </c>
      <c r="F22" s="60"/>
      <c r="G22" s="60"/>
      <c r="H22" s="32"/>
    </row>
    <row r="24" spans="1:10" ht="18">
      <c r="A24" s="33"/>
      <c r="B24" s="49" t="s">
        <v>24</v>
      </c>
      <c r="C24" s="49"/>
      <c r="E24" s="50">
        <f>E22*0.19</f>
        <v>0</v>
      </c>
      <c r="F24" s="51"/>
      <c r="G24" s="51"/>
    </row>
    <row r="26" spans="1:10" ht="26.25">
      <c r="A26" s="45"/>
      <c r="B26" s="52" t="s">
        <v>25</v>
      </c>
      <c r="C26" s="52"/>
      <c r="E26" s="53">
        <f>E22+E24</f>
        <v>0</v>
      </c>
      <c r="F26" s="54"/>
      <c r="G26" s="54"/>
    </row>
    <row r="27" spans="1:10" ht="13.5" thickBot="1"/>
    <row r="28" spans="1:10" ht="23.25">
      <c r="A28" s="55" t="s">
        <v>26</v>
      </c>
      <c r="B28" s="56"/>
    </row>
    <row r="29" spans="1:10">
      <c r="A29" s="20" t="s">
        <v>27</v>
      </c>
      <c r="B29" s="21" t="s">
        <v>28</v>
      </c>
    </row>
    <row r="30" spans="1:10">
      <c r="A30" s="20" t="s">
        <v>29</v>
      </c>
      <c r="B30" s="22" t="s">
        <v>30</v>
      </c>
    </row>
    <row r="31" spans="1:10">
      <c r="A31" s="20" t="s">
        <v>31</v>
      </c>
      <c r="B31" s="34" t="s">
        <v>38</v>
      </c>
    </row>
    <row r="32" spans="1:10" ht="51">
      <c r="A32" s="20" t="s">
        <v>32</v>
      </c>
      <c r="B32" s="21" t="s">
        <v>33</v>
      </c>
    </row>
    <row r="33" spans="1:2" ht="38.25">
      <c r="A33" s="20" t="s">
        <v>34</v>
      </c>
      <c r="B33" s="21" t="s">
        <v>35</v>
      </c>
    </row>
    <row r="34" spans="1:2" ht="39" thickBot="1">
      <c r="A34" s="23" t="s">
        <v>36</v>
      </c>
      <c r="B34" s="24" t="s">
        <v>37</v>
      </c>
    </row>
  </sheetData>
  <sheetProtection algorithmName="SHA-512" hashValue="VsI1wfJfLligHUBbJfaSfMPmK64DFU+oHpmlEdpk38mds/qf/cHIASpigC5HaX8gNeEcU/m3mTsApXVDOVE/qQ==" saltValue="sX2vF3R9qfcs74LiiWWD+g==" spinCount="100000" sheet="1" objects="1" scenarios="1"/>
  <protectedRanges>
    <protectedRange sqref="C2 C9 C11 C13 C15 C17 F9 F11 F13 F15 F17 H9 H11" name="LOS 1"/>
  </protectedRanges>
  <mergeCells count="17">
    <mergeCell ref="B10:J10"/>
    <mergeCell ref="B12:J12"/>
    <mergeCell ref="C2:J2"/>
    <mergeCell ref="F5:G5"/>
    <mergeCell ref="H5:I5"/>
    <mergeCell ref="A7:J7"/>
    <mergeCell ref="B8:J8"/>
    <mergeCell ref="B20:C20"/>
    <mergeCell ref="B22:C22"/>
    <mergeCell ref="E22:G22"/>
    <mergeCell ref="B14:J14"/>
    <mergeCell ref="B16:J16"/>
    <mergeCell ref="B24:C24"/>
    <mergeCell ref="E24:G24"/>
    <mergeCell ref="B26:C26"/>
    <mergeCell ref="E26:G26"/>
    <mergeCell ref="A28:B2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D476E-74E2-4679-904A-A67560856B94}">
  <dimension ref="A2:G47"/>
  <sheetViews>
    <sheetView workbookViewId="0">
      <selection activeCell="B18" sqref="B18:G18"/>
    </sheetView>
  </sheetViews>
  <sheetFormatPr baseColWidth="10" defaultRowHeight="12.75"/>
  <cols>
    <col min="2" max="2" width="80.140625" customWidth="1"/>
    <col min="3" max="3" width="70" customWidth="1"/>
    <col min="4" max="4" width="12.7109375" customWidth="1"/>
    <col min="5" max="5" width="13.28515625" customWidth="1"/>
    <col min="6" max="6" width="22.5703125" customWidth="1"/>
    <col min="7" max="7" width="27.28515625" customWidth="1"/>
  </cols>
  <sheetData>
    <row r="2" spans="1:7" ht="27">
      <c r="A2" s="1" t="s">
        <v>39</v>
      </c>
      <c r="B2" s="1"/>
      <c r="C2" s="79" t="s">
        <v>0</v>
      </c>
      <c r="D2" s="79"/>
      <c r="E2" s="79"/>
      <c r="F2" s="79"/>
      <c r="G2" s="79"/>
    </row>
    <row r="5" spans="1:7" ht="36.75" thickBot="1">
      <c r="A5" s="2" t="s">
        <v>1</v>
      </c>
      <c r="B5" s="2" t="s">
        <v>3</v>
      </c>
      <c r="C5" s="2" t="s">
        <v>4</v>
      </c>
      <c r="D5" s="2" t="s">
        <v>5</v>
      </c>
      <c r="E5" s="2" t="s">
        <v>6</v>
      </c>
      <c r="F5" s="65" t="s">
        <v>40</v>
      </c>
      <c r="G5" s="66"/>
    </row>
    <row r="6" spans="1:7" ht="13.5" thickBot="1">
      <c r="A6" s="35"/>
      <c r="B6" s="35"/>
      <c r="C6" s="35"/>
      <c r="D6" s="35"/>
      <c r="E6" s="35"/>
      <c r="F6" s="39" t="s">
        <v>10</v>
      </c>
      <c r="G6" s="40" t="s">
        <v>11</v>
      </c>
    </row>
    <row r="7" spans="1:7" ht="18.75" thickBot="1">
      <c r="A7" s="68" t="s">
        <v>82</v>
      </c>
      <c r="B7" s="68"/>
      <c r="C7" s="68"/>
      <c r="D7" s="68"/>
      <c r="E7" s="68"/>
      <c r="F7" s="68"/>
      <c r="G7" s="68"/>
    </row>
    <row r="8" spans="1:7" ht="15.75" thickBot="1">
      <c r="A8" s="46" t="s">
        <v>41</v>
      </c>
      <c r="B8" s="61" t="s">
        <v>83</v>
      </c>
      <c r="C8" s="62"/>
      <c r="D8" s="62"/>
      <c r="E8" s="62"/>
      <c r="F8" s="62"/>
      <c r="G8" s="63"/>
    </row>
    <row r="9" spans="1:7" ht="30.75" thickBot="1">
      <c r="A9" s="3"/>
      <c r="B9" s="4" t="s">
        <v>42</v>
      </c>
      <c r="C9" s="25"/>
      <c r="D9" s="5" t="s">
        <v>15</v>
      </c>
      <c r="E9" s="43">
        <v>12</v>
      </c>
      <c r="F9" s="27">
        <v>0</v>
      </c>
      <c r="G9" s="41">
        <f>E9*F9</f>
        <v>0</v>
      </c>
    </row>
    <row r="10" spans="1:7" ht="15.75" thickBot="1">
      <c r="A10" s="47" t="s">
        <v>43</v>
      </c>
      <c r="B10" s="61" t="s">
        <v>84</v>
      </c>
      <c r="C10" s="62"/>
      <c r="D10" s="62"/>
      <c r="E10" s="62"/>
      <c r="F10" s="62"/>
      <c r="G10" s="63"/>
    </row>
    <row r="11" spans="1:7" ht="30.75" thickBot="1">
      <c r="A11" s="3"/>
      <c r="B11" s="9" t="s">
        <v>68</v>
      </c>
      <c r="C11" s="26"/>
      <c r="D11" s="10" t="s">
        <v>15</v>
      </c>
      <c r="E11" s="44">
        <v>5</v>
      </c>
      <c r="F11" s="28">
        <v>0</v>
      </c>
      <c r="G11" s="42">
        <f>E11*F11</f>
        <v>0</v>
      </c>
    </row>
    <row r="12" spans="1:7" ht="15.75" thickBot="1">
      <c r="A12" s="47" t="s">
        <v>44</v>
      </c>
      <c r="B12" s="61" t="s">
        <v>85</v>
      </c>
      <c r="C12" s="62"/>
      <c r="D12" s="62"/>
      <c r="E12" s="62"/>
      <c r="F12" s="62"/>
      <c r="G12" s="63"/>
    </row>
    <row r="13" spans="1:7" ht="30.75" thickBot="1">
      <c r="A13" s="3"/>
      <c r="B13" s="9" t="s">
        <v>91</v>
      </c>
      <c r="C13" s="26"/>
      <c r="D13" s="10" t="s">
        <v>15</v>
      </c>
      <c r="E13" s="44">
        <v>17</v>
      </c>
      <c r="F13" s="28">
        <v>0</v>
      </c>
      <c r="G13" s="42">
        <f>E13*F13</f>
        <v>0</v>
      </c>
    </row>
    <row r="14" spans="1:7" ht="15.75" thickBot="1">
      <c r="A14" s="47" t="s">
        <v>45</v>
      </c>
      <c r="B14" s="61" t="s">
        <v>86</v>
      </c>
      <c r="C14" s="62"/>
      <c r="D14" s="62"/>
      <c r="E14" s="62"/>
      <c r="F14" s="62"/>
      <c r="G14" s="63"/>
    </row>
    <row r="15" spans="1:7" ht="30.75" thickBot="1">
      <c r="A15" s="3"/>
      <c r="B15" s="9" t="s">
        <v>69</v>
      </c>
      <c r="C15" s="26"/>
      <c r="D15" s="10" t="s">
        <v>15</v>
      </c>
      <c r="E15" s="44">
        <v>1</v>
      </c>
      <c r="F15" s="28">
        <v>0</v>
      </c>
      <c r="G15" s="42">
        <f>E15*F15</f>
        <v>0</v>
      </c>
    </row>
    <row r="16" spans="1:7" ht="15.75" thickBot="1">
      <c r="A16" s="48" t="s">
        <v>46</v>
      </c>
      <c r="B16" s="61" t="s">
        <v>87</v>
      </c>
      <c r="C16" s="62"/>
      <c r="D16" s="62"/>
      <c r="E16" s="62"/>
      <c r="F16" s="62"/>
      <c r="G16" s="63"/>
    </row>
    <row r="17" spans="1:7" ht="30.75" thickBot="1">
      <c r="A17" s="3"/>
      <c r="B17" s="9" t="s">
        <v>92</v>
      </c>
      <c r="C17" s="26"/>
      <c r="D17" s="10" t="s">
        <v>15</v>
      </c>
      <c r="E17" s="44">
        <v>1</v>
      </c>
      <c r="F17" s="28">
        <v>0</v>
      </c>
      <c r="G17" s="42">
        <f>E17*F17</f>
        <v>0</v>
      </c>
    </row>
    <row r="18" spans="1:7" ht="15.75" thickBot="1">
      <c r="A18" s="48" t="s">
        <v>47</v>
      </c>
      <c r="B18" s="61" t="s">
        <v>52</v>
      </c>
      <c r="C18" s="62"/>
      <c r="D18" s="62"/>
      <c r="E18" s="62"/>
      <c r="F18" s="62"/>
      <c r="G18" s="63"/>
    </row>
    <row r="19" spans="1:7" ht="30.75" thickBot="1">
      <c r="A19" s="3"/>
      <c r="B19" s="9" t="s">
        <v>70</v>
      </c>
      <c r="C19" s="26"/>
      <c r="D19" s="10" t="s">
        <v>15</v>
      </c>
      <c r="E19" s="44">
        <v>1</v>
      </c>
      <c r="F19" s="28">
        <v>0</v>
      </c>
      <c r="G19" s="42">
        <f>E19*F19</f>
        <v>0</v>
      </c>
    </row>
    <row r="20" spans="1:7" ht="15.75" thickBot="1">
      <c r="A20" s="48" t="s">
        <v>48</v>
      </c>
      <c r="B20" s="61" t="s">
        <v>53</v>
      </c>
      <c r="C20" s="62"/>
      <c r="D20" s="62"/>
      <c r="E20" s="62"/>
      <c r="F20" s="62"/>
      <c r="G20" s="63"/>
    </row>
    <row r="21" spans="1:7" ht="30.75" thickBot="1">
      <c r="A21" s="3"/>
      <c r="B21" s="9" t="s">
        <v>71</v>
      </c>
      <c r="C21" s="26"/>
      <c r="D21" s="10" t="s">
        <v>15</v>
      </c>
      <c r="E21" s="44">
        <v>4</v>
      </c>
      <c r="F21" s="28">
        <v>0</v>
      </c>
      <c r="G21" s="42">
        <f>E21*F21</f>
        <v>0</v>
      </c>
    </row>
    <row r="22" spans="1:7" ht="15.75" thickBot="1">
      <c r="A22" s="48" t="s">
        <v>49</v>
      </c>
      <c r="B22" s="61" t="s">
        <v>88</v>
      </c>
      <c r="C22" s="62"/>
      <c r="D22" s="62"/>
      <c r="E22" s="62"/>
      <c r="F22" s="62"/>
      <c r="G22" s="63"/>
    </row>
    <row r="23" spans="1:7" ht="30.75" thickBot="1">
      <c r="A23" s="3"/>
      <c r="B23" s="9" t="s">
        <v>93</v>
      </c>
      <c r="C23" s="26"/>
      <c r="D23" s="10" t="s">
        <v>15</v>
      </c>
      <c r="E23" s="44">
        <v>5</v>
      </c>
      <c r="F23" s="28">
        <v>0</v>
      </c>
      <c r="G23" s="42">
        <f>E23*F23</f>
        <v>0</v>
      </c>
    </row>
    <row r="24" spans="1:7" ht="15.75" thickBot="1">
      <c r="A24" s="48" t="s">
        <v>50</v>
      </c>
      <c r="B24" s="61" t="s">
        <v>97</v>
      </c>
      <c r="C24" s="62"/>
      <c r="D24" s="62"/>
      <c r="E24" s="62"/>
      <c r="F24" s="62"/>
      <c r="G24" s="63"/>
    </row>
    <row r="25" spans="1:7" ht="30.75" thickBot="1">
      <c r="A25" s="3"/>
      <c r="B25" s="9" t="s">
        <v>94</v>
      </c>
      <c r="C25" s="26"/>
      <c r="D25" s="10" t="s">
        <v>15</v>
      </c>
      <c r="E25" s="44">
        <v>10</v>
      </c>
      <c r="F25" s="28">
        <v>0</v>
      </c>
      <c r="G25" s="42">
        <f>E25*F25</f>
        <v>0</v>
      </c>
    </row>
    <row r="26" spans="1:7" ht="15.75" thickBot="1">
      <c r="A26" s="48" t="s">
        <v>51</v>
      </c>
      <c r="B26" s="61" t="s">
        <v>89</v>
      </c>
      <c r="C26" s="62"/>
      <c r="D26" s="62"/>
      <c r="E26" s="62"/>
      <c r="F26" s="62"/>
      <c r="G26" s="63"/>
    </row>
    <row r="27" spans="1:7" ht="30.75" thickBot="1">
      <c r="A27" s="3"/>
      <c r="B27" s="9" t="s">
        <v>95</v>
      </c>
      <c r="C27" s="26"/>
      <c r="D27" s="10" t="s">
        <v>15</v>
      </c>
      <c r="E27" s="44">
        <v>1</v>
      </c>
      <c r="F27" s="28">
        <v>0</v>
      </c>
      <c r="G27" s="42">
        <f>E27*F27</f>
        <v>0</v>
      </c>
    </row>
    <row r="28" spans="1:7" ht="15.75" thickBot="1">
      <c r="A28" s="48" t="s">
        <v>74</v>
      </c>
      <c r="B28" s="61" t="s">
        <v>90</v>
      </c>
      <c r="C28" s="62"/>
      <c r="D28" s="62"/>
      <c r="E28" s="62"/>
      <c r="F28" s="62"/>
      <c r="G28" s="63"/>
    </row>
    <row r="29" spans="1:7" ht="30.75" thickBot="1">
      <c r="A29" s="3"/>
      <c r="B29" s="9" t="s">
        <v>96</v>
      </c>
      <c r="C29" s="26"/>
      <c r="D29" s="10" t="s">
        <v>15</v>
      </c>
      <c r="E29" s="44">
        <v>10</v>
      </c>
      <c r="F29" s="28">
        <v>0</v>
      </c>
      <c r="G29" s="42">
        <f>E29*F29</f>
        <v>0</v>
      </c>
    </row>
    <row r="30" spans="1:7" ht="15.75" thickBot="1">
      <c r="A30" s="48" t="s">
        <v>75</v>
      </c>
      <c r="B30" s="61" t="s">
        <v>54</v>
      </c>
      <c r="C30" s="62"/>
      <c r="D30" s="62"/>
      <c r="E30" s="62"/>
      <c r="F30" s="62"/>
      <c r="G30" s="63"/>
    </row>
    <row r="31" spans="1:7" ht="30.75" thickBot="1">
      <c r="A31" s="3"/>
      <c r="B31" s="9" t="s">
        <v>72</v>
      </c>
      <c r="C31" s="26"/>
      <c r="D31" s="10" t="s">
        <v>15</v>
      </c>
      <c r="E31" s="44">
        <v>5</v>
      </c>
      <c r="F31" s="28">
        <v>0</v>
      </c>
      <c r="G31" s="42">
        <f>E31*F31</f>
        <v>0</v>
      </c>
    </row>
    <row r="32" spans="1:7" ht="13.5" thickBot="1"/>
    <row r="33" spans="1:7" ht="21" thickBot="1">
      <c r="B33" s="57" t="s">
        <v>22</v>
      </c>
      <c r="C33" s="57"/>
      <c r="E33" s="15">
        <f>SUM(E9,E11,E13,E15,E17,E19,E21,E23,E25,E27,E29,E31)</f>
        <v>72</v>
      </c>
      <c r="G33" s="16">
        <f>SUM(G9,G11,G13,G15,G17,G19,G21,G23,G25,G27,G29,G31)</f>
        <v>0</v>
      </c>
    </row>
    <row r="35" spans="1:7" ht="18">
      <c r="A35" s="35"/>
      <c r="B35" s="58" t="s">
        <v>23</v>
      </c>
      <c r="C35" s="58"/>
      <c r="E35" s="74">
        <f>G33</f>
        <v>0</v>
      </c>
      <c r="F35" s="75"/>
      <c r="G35" s="75"/>
    </row>
    <row r="37" spans="1:7" ht="18">
      <c r="A37" s="18"/>
      <c r="B37" s="76" t="s">
        <v>24</v>
      </c>
      <c r="C37" s="76"/>
      <c r="E37" s="77">
        <f>E35*0.19</f>
        <v>0</v>
      </c>
      <c r="F37" s="78"/>
      <c r="G37" s="78"/>
    </row>
    <row r="39" spans="1:7" ht="26.25">
      <c r="A39" s="19"/>
      <c r="B39" s="69" t="s">
        <v>25</v>
      </c>
      <c r="C39" s="69"/>
      <c r="E39" s="70">
        <f>E35+E37</f>
        <v>0</v>
      </c>
      <c r="F39" s="71"/>
      <c r="G39" s="71"/>
    </row>
    <row r="40" spans="1:7" ht="13.5" thickBot="1"/>
    <row r="41" spans="1:7" ht="23.25">
      <c r="A41" s="72" t="s">
        <v>26</v>
      </c>
      <c r="B41" s="73"/>
    </row>
    <row r="42" spans="1:7">
      <c r="A42" s="20" t="s">
        <v>27</v>
      </c>
      <c r="B42" s="21" t="s">
        <v>28</v>
      </c>
    </row>
    <row r="43" spans="1:7">
      <c r="A43" s="20" t="s">
        <v>29</v>
      </c>
      <c r="B43" s="22" t="s">
        <v>30</v>
      </c>
    </row>
    <row r="44" spans="1:7">
      <c r="A44" s="20" t="s">
        <v>31</v>
      </c>
      <c r="B44" s="34" t="s">
        <v>38</v>
      </c>
    </row>
    <row r="45" spans="1:7" ht="38.25">
      <c r="A45" s="20" t="s">
        <v>32</v>
      </c>
      <c r="B45" s="21" t="s">
        <v>33</v>
      </c>
    </row>
    <row r="46" spans="1:7" ht="38.25">
      <c r="A46" s="20" t="s">
        <v>34</v>
      </c>
      <c r="B46" s="21" t="s">
        <v>35</v>
      </c>
    </row>
    <row r="47" spans="1:7" ht="26.25" thickBot="1">
      <c r="A47" s="23" t="s">
        <v>36</v>
      </c>
      <c r="B47" s="24" t="s">
        <v>37</v>
      </c>
    </row>
  </sheetData>
  <sheetProtection algorithmName="SHA-512" hashValue="QbQtvYF3hAduhKJfFzzForl1L851av4MpQAEBIP2eDQ6AFMIViHOqee5DCK898NsXH8AMKPCUscyjYaGK5tghA==" saltValue="VTaK6RSZIRdzlJSUXzRVAQ==" spinCount="100000" sheet="1" objects="1" scenarios="1"/>
  <protectedRanges>
    <protectedRange sqref="C2 C9 C11 C13 C15 C17 C19 C21 C23 C25 C27 C29 C31 F31 F29 F27 F25 F23 F21 F19 F17 F15 F13 F11 F9" name="LOS 2"/>
  </protectedRanges>
  <mergeCells count="23">
    <mergeCell ref="B24:G24"/>
    <mergeCell ref="C2:G2"/>
    <mergeCell ref="F5:G5"/>
    <mergeCell ref="A7:G7"/>
    <mergeCell ref="B8:G8"/>
    <mergeCell ref="B10:G10"/>
    <mergeCell ref="B12:G12"/>
    <mergeCell ref="B14:G14"/>
    <mergeCell ref="B16:G16"/>
    <mergeCell ref="B18:G18"/>
    <mergeCell ref="B20:G20"/>
    <mergeCell ref="B22:G22"/>
    <mergeCell ref="B26:G26"/>
    <mergeCell ref="B33:C33"/>
    <mergeCell ref="B35:C35"/>
    <mergeCell ref="E35:G35"/>
    <mergeCell ref="B37:C37"/>
    <mergeCell ref="E37:G37"/>
    <mergeCell ref="B39:C39"/>
    <mergeCell ref="E39:G39"/>
    <mergeCell ref="A41:B41"/>
    <mergeCell ref="B28:G28"/>
    <mergeCell ref="B30:G3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22AE3-CA36-46F2-BE90-10032908AE24}">
  <dimension ref="A2:G39"/>
  <sheetViews>
    <sheetView workbookViewId="0">
      <selection activeCell="C36" sqref="C36"/>
    </sheetView>
  </sheetViews>
  <sheetFormatPr baseColWidth="10" defaultRowHeight="12.75"/>
  <cols>
    <col min="2" max="2" width="80.140625" customWidth="1"/>
    <col min="3" max="3" width="70.140625" customWidth="1"/>
    <col min="4" max="4" width="12.7109375" customWidth="1"/>
    <col min="5" max="5" width="13.28515625" customWidth="1"/>
    <col min="6" max="6" width="22.85546875" customWidth="1"/>
    <col min="7" max="7" width="28.140625" customWidth="1"/>
  </cols>
  <sheetData>
    <row r="2" spans="1:7" ht="27">
      <c r="A2" s="1" t="s">
        <v>55</v>
      </c>
      <c r="B2" s="1"/>
      <c r="C2" s="79" t="s">
        <v>0</v>
      </c>
      <c r="D2" s="79"/>
      <c r="E2" s="79"/>
      <c r="F2" s="79"/>
      <c r="G2" s="79"/>
    </row>
    <row r="5" spans="1:7" ht="36.75" thickBot="1">
      <c r="A5" s="2" t="s">
        <v>1</v>
      </c>
      <c r="B5" s="2" t="s">
        <v>3</v>
      </c>
      <c r="C5" s="2" t="s">
        <v>4</v>
      </c>
      <c r="D5" s="2" t="s">
        <v>5</v>
      </c>
      <c r="E5" s="2" t="s">
        <v>6</v>
      </c>
      <c r="F5" s="65" t="s">
        <v>40</v>
      </c>
      <c r="G5" s="66"/>
    </row>
    <row r="6" spans="1:7" ht="13.5" thickBot="1">
      <c r="A6" s="35"/>
      <c r="B6" s="35"/>
      <c r="C6" s="35"/>
      <c r="D6" s="35"/>
      <c r="E6" s="35"/>
      <c r="F6" s="39" t="s">
        <v>10</v>
      </c>
      <c r="G6" s="40" t="s">
        <v>11</v>
      </c>
    </row>
    <row r="7" spans="1:7" ht="18.75" thickBot="1">
      <c r="A7" s="68" t="s">
        <v>111</v>
      </c>
      <c r="B7" s="68"/>
      <c r="C7" s="68"/>
      <c r="D7" s="68"/>
      <c r="E7" s="68"/>
      <c r="F7" s="68"/>
      <c r="G7" s="68"/>
    </row>
    <row r="8" spans="1:7" ht="15.75" thickBot="1">
      <c r="A8" s="46" t="s">
        <v>57</v>
      </c>
      <c r="B8" s="61" t="s">
        <v>98</v>
      </c>
      <c r="C8" s="62"/>
      <c r="D8" s="62"/>
      <c r="E8" s="62"/>
      <c r="F8" s="62"/>
      <c r="G8" s="63"/>
    </row>
    <row r="9" spans="1:7" ht="30.75" thickBot="1">
      <c r="A9" s="3"/>
      <c r="B9" s="4" t="s">
        <v>99</v>
      </c>
      <c r="C9" s="25"/>
      <c r="D9" s="5" t="s">
        <v>15</v>
      </c>
      <c r="E9" s="43">
        <v>16</v>
      </c>
      <c r="F9" s="27">
        <v>0</v>
      </c>
      <c r="G9" s="41">
        <f>E9*F9</f>
        <v>0</v>
      </c>
    </row>
    <row r="10" spans="1:7" ht="15.75" thickBot="1">
      <c r="A10" s="47" t="s">
        <v>58</v>
      </c>
      <c r="B10" s="61" t="s">
        <v>100</v>
      </c>
      <c r="C10" s="62"/>
      <c r="D10" s="62"/>
      <c r="E10" s="62"/>
      <c r="F10" s="62"/>
      <c r="G10" s="63"/>
    </row>
    <row r="11" spans="1:7" ht="30.75" thickBot="1">
      <c r="A11" s="3"/>
      <c r="B11" s="9" t="s">
        <v>101</v>
      </c>
      <c r="C11" s="26"/>
      <c r="D11" s="10" t="s">
        <v>15</v>
      </c>
      <c r="E11" s="44">
        <v>13</v>
      </c>
      <c r="F11" s="28">
        <v>0</v>
      </c>
      <c r="G11" s="42">
        <f>E11*F11</f>
        <v>0</v>
      </c>
    </row>
    <row r="12" spans="1:7" ht="15.75" thickBot="1">
      <c r="A12" s="47" t="s">
        <v>59</v>
      </c>
      <c r="B12" s="61" t="s">
        <v>102</v>
      </c>
      <c r="C12" s="62"/>
      <c r="D12" s="62"/>
      <c r="E12" s="62"/>
      <c r="F12" s="62"/>
      <c r="G12" s="63"/>
    </row>
    <row r="13" spans="1:7" ht="30.75" thickBot="1">
      <c r="A13" s="3"/>
      <c r="B13" s="9" t="s">
        <v>103</v>
      </c>
      <c r="C13" s="26"/>
      <c r="D13" s="10" t="s">
        <v>15</v>
      </c>
      <c r="E13" s="44">
        <v>2</v>
      </c>
      <c r="F13" s="28">
        <v>0</v>
      </c>
      <c r="G13" s="42">
        <f>E13*F13</f>
        <v>0</v>
      </c>
    </row>
    <row r="14" spans="1:7" ht="15.75" thickBot="1">
      <c r="A14" s="47" t="s">
        <v>60</v>
      </c>
      <c r="B14" s="61" t="s">
        <v>56</v>
      </c>
      <c r="C14" s="62"/>
      <c r="D14" s="62"/>
      <c r="E14" s="62"/>
      <c r="F14" s="62"/>
      <c r="G14" s="63"/>
    </row>
    <row r="15" spans="1:7" ht="30.75" thickBot="1">
      <c r="A15" s="3"/>
      <c r="B15" s="9" t="s">
        <v>76</v>
      </c>
      <c r="C15" s="26"/>
      <c r="D15" s="10" t="s">
        <v>15</v>
      </c>
      <c r="E15" s="44">
        <v>3</v>
      </c>
      <c r="F15" s="28">
        <v>0</v>
      </c>
      <c r="G15" s="42">
        <f>E15*F15</f>
        <v>0</v>
      </c>
    </row>
    <row r="16" spans="1:7" ht="15.75" thickBot="1">
      <c r="A16" s="48" t="s">
        <v>61</v>
      </c>
      <c r="B16" s="61" t="s">
        <v>104</v>
      </c>
      <c r="C16" s="62"/>
      <c r="D16" s="62"/>
      <c r="E16" s="62"/>
      <c r="F16" s="62"/>
      <c r="G16" s="63"/>
    </row>
    <row r="17" spans="1:7" ht="30.75" thickBot="1">
      <c r="A17" s="3"/>
      <c r="B17" s="9" t="s">
        <v>110</v>
      </c>
      <c r="C17" s="26"/>
      <c r="D17" s="10" t="s">
        <v>15</v>
      </c>
      <c r="E17" s="44">
        <v>19</v>
      </c>
      <c r="F17" s="28">
        <v>0</v>
      </c>
      <c r="G17" s="42">
        <f>E17*F17</f>
        <v>0</v>
      </c>
    </row>
    <row r="18" spans="1:7" ht="15.75" thickBot="1">
      <c r="A18" s="48" t="s">
        <v>62</v>
      </c>
      <c r="B18" s="61" t="s">
        <v>105</v>
      </c>
      <c r="C18" s="62"/>
      <c r="D18" s="62"/>
      <c r="E18" s="62"/>
      <c r="F18" s="62"/>
      <c r="G18" s="63"/>
    </row>
    <row r="19" spans="1:7" ht="30.75" thickBot="1">
      <c r="A19" s="3"/>
      <c r="B19" s="9" t="s">
        <v>109</v>
      </c>
      <c r="C19" s="26"/>
      <c r="D19" s="10" t="s">
        <v>15</v>
      </c>
      <c r="E19" s="44">
        <v>3</v>
      </c>
      <c r="F19" s="28">
        <v>0</v>
      </c>
      <c r="G19" s="42">
        <f>E19*F19</f>
        <v>0</v>
      </c>
    </row>
    <row r="20" spans="1:7" ht="15.75" thickBot="1">
      <c r="A20" s="48" t="s">
        <v>63</v>
      </c>
      <c r="B20" s="61" t="s">
        <v>106</v>
      </c>
      <c r="C20" s="62"/>
      <c r="D20" s="62"/>
      <c r="E20" s="62"/>
      <c r="F20" s="62"/>
      <c r="G20" s="63"/>
    </row>
    <row r="21" spans="1:7" ht="30.75" thickBot="1">
      <c r="A21" s="3"/>
      <c r="B21" s="9" t="s">
        <v>73</v>
      </c>
      <c r="C21" s="26"/>
      <c r="D21" s="10" t="s">
        <v>15</v>
      </c>
      <c r="E21" s="44">
        <v>1</v>
      </c>
      <c r="F21" s="28">
        <v>0</v>
      </c>
      <c r="G21" s="42">
        <f>E21*F21</f>
        <v>0</v>
      </c>
    </row>
    <row r="22" spans="1:7" ht="15.75" thickBot="1">
      <c r="A22" s="48" t="s">
        <v>64</v>
      </c>
      <c r="B22" s="61" t="s">
        <v>107</v>
      </c>
      <c r="C22" s="62"/>
      <c r="D22" s="62"/>
      <c r="E22" s="62"/>
      <c r="F22" s="62"/>
      <c r="G22" s="63"/>
    </row>
    <row r="23" spans="1:7" ht="30.75" thickBot="1">
      <c r="A23" s="3"/>
      <c r="B23" s="9" t="s">
        <v>108</v>
      </c>
      <c r="C23" s="26"/>
      <c r="D23" s="10" t="s">
        <v>15</v>
      </c>
      <c r="E23" s="44">
        <v>9</v>
      </c>
      <c r="F23" s="28">
        <v>0</v>
      </c>
      <c r="G23" s="42">
        <f>E23*F23</f>
        <v>0</v>
      </c>
    </row>
    <row r="24" spans="1:7" ht="13.5" thickBot="1"/>
    <row r="25" spans="1:7" ht="21" thickBot="1">
      <c r="B25" s="57" t="s">
        <v>22</v>
      </c>
      <c r="C25" s="57"/>
      <c r="E25" s="15">
        <f>SUM(E9,E11,E13,E15,E17,E19,E21,E23)</f>
        <v>66</v>
      </c>
      <c r="G25" s="16">
        <f>SUM(G9,G11,G13,G15,G17,G19,G21,G23)</f>
        <v>0</v>
      </c>
    </row>
    <row r="27" spans="1:7" ht="18">
      <c r="A27" s="35"/>
      <c r="B27" s="58" t="s">
        <v>23</v>
      </c>
      <c r="C27" s="58"/>
      <c r="E27" s="74">
        <f>G25</f>
        <v>0</v>
      </c>
      <c r="F27" s="75"/>
      <c r="G27" s="75"/>
    </row>
    <row r="29" spans="1:7" ht="18">
      <c r="A29" s="18"/>
      <c r="B29" s="76" t="s">
        <v>24</v>
      </c>
      <c r="C29" s="76"/>
      <c r="E29" s="77">
        <f>E27*0.19</f>
        <v>0</v>
      </c>
      <c r="F29" s="78"/>
      <c r="G29" s="78"/>
    </row>
    <row r="31" spans="1:7" ht="26.25">
      <c r="A31" s="19"/>
      <c r="B31" s="69" t="s">
        <v>25</v>
      </c>
      <c r="C31" s="69"/>
      <c r="E31" s="70">
        <f>E27+E29</f>
        <v>0</v>
      </c>
      <c r="F31" s="71"/>
      <c r="G31" s="71"/>
    </row>
    <row r="32" spans="1:7" ht="13.5" thickBot="1"/>
    <row r="33" spans="1:2" ht="23.25">
      <c r="A33" s="72" t="s">
        <v>26</v>
      </c>
      <c r="B33" s="73"/>
    </row>
    <row r="34" spans="1:2">
      <c r="A34" s="20" t="s">
        <v>27</v>
      </c>
      <c r="B34" s="21" t="s">
        <v>28</v>
      </c>
    </row>
    <row r="35" spans="1:2">
      <c r="A35" s="20" t="s">
        <v>29</v>
      </c>
      <c r="B35" s="22" t="s">
        <v>30</v>
      </c>
    </row>
    <row r="36" spans="1:2">
      <c r="A36" s="20" t="s">
        <v>31</v>
      </c>
      <c r="B36" s="34" t="s">
        <v>38</v>
      </c>
    </row>
    <row r="37" spans="1:2" ht="38.25">
      <c r="A37" s="20" t="s">
        <v>32</v>
      </c>
      <c r="B37" s="21" t="s">
        <v>33</v>
      </c>
    </row>
    <row r="38" spans="1:2" ht="38.25">
      <c r="A38" s="20" t="s">
        <v>34</v>
      </c>
      <c r="B38" s="21" t="s">
        <v>35</v>
      </c>
    </row>
    <row r="39" spans="1:2" ht="26.25" thickBot="1">
      <c r="A39" s="23" t="s">
        <v>36</v>
      </c>
      <c r="B39" s="24" t="s">
        <v>37</v>
      </c>
    </row>
  </sheetData>
  <sheetProtection algorithmName="SHA-512" hashValue="4jvcoUSf/Y1/OpXdx7HAhXtj/rCol0te6zIUZ9DdGNrQiGLMk4WDN87xFGCcMLSxvu2vSe2RJVU1RplKFTUcdA==" saltValue="MHzuWQJQAVCSLn9GG7+6hg==" spinCount="100000" sheet="1" objects="1" scenarios="1"/>
  <protectedRanges>
    <protectedRange sqref="C2 C9 C11 C13 C15 C17 C19 C21 C23 F23 F21 F19 F17 F15 F13 F11 F9" name="LOS 3"/>
  </protectedRanges>
  <mergeCells count="19">
    <mergeCell ref="B12:G12"/>
    <mergeCell ref="C2:G2"/>
    <mergeCell ref="F5:G5"/>
    <mergeCell ref="A7:G7"/>
    <mergeCell ref="B8:G8"/>
    <mergeCell ref="B10:G10"/>
    <mergeCell ref="B25:C25"/>
    <mergeCell ref="B27:C27"/>
    <mergeCell ref="E27:G27"/>
    <mergeCell ref="B14:G14"/>
    <mergeCell ref="B16:G16"/>
    <mergeCell ref="B18:G18"/>
    <mergeCell ref="B20:G20"/>
    <mergeCell ref="B22:G22"/>
    <mergeCell ref="B29:C29"/>
    <mergeCell ref="E29:G29"/>
    <mergeCell ref="B31:C31"/>
    <mergeCell ref="E31:G31"/>
    <mergeCell ref="A33:B3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Los 1 - Apple Endgeräte</vt:lpstr>
      <vt:lpstr>Los 2 - Endgeräte und Zubehör</vt:lpstr>
      <vt:lpstr>Los 3 - Medientechnik</vt:lpstr>
    </vt:vector>
  </TitlesOfParts>
  <Company>Stadt Ueberlingen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Hessok, Sebastian (STU)</dc:creator>
  <cp:lastModifiedBy>Wermann, Karsten (STU)</cp:lastModifiedBy>
  <dcterms:created xsi:type="dcterms:W3CDTF">2026-02-16T13:23:57Z</dcterms:created>
  <dcterms:modified xsi:type="dcterms:W3CDTF">2026-02-24T09:51:13Z</dcterms:modified>
</cp:coreProperties>
</file>